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ﾄｯﾌﾟ塗替計算書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<sst xmlns="http://schemas.openxmlformats.org/spreadsheetml/2006/main" count="81" uniqueCount="67">
  <si>
    <t xml:space="preserve">ナルファルトトップ　塗替え　計算書</t>
  </si>
  <si>
    <t xml:space="preserve">1）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</si>
  <si>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</si>
  <si>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</si>
  <si>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</si>
  <si>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</si>
  <si>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</si>
  <si>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</si>
  <si>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</si>
  <si>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</si>
  <si>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笠木天端</t>
  </si>
  <si>
    <t xml:space="preserve">③</t>
  </si>
  <si>
    <t xml:space="preserve">総施工数量</t>
  </si>
  <si>
    <t xml:space="preserve">①＋②+③</t>
  </si>
  <si>
    <t xml:space="preserve">2）</t>
  </si>
  <si>
    <t xml:space="preserve">材料計算</t>
  </si>
  <si>
    <t xml:space="preserve">（Ⅱ欄の材料数量を発注してください）</t>
  </si>
  <si>
    <t xml:space="preserve">Ⅱ欄</t>
  </si>
  <si>
    <t xml:space="preserve">分類</t>
  </si>
  <si>
    <t xml:space="preserve">仕様別仕上</t>
  </si>
  <si>
    <t xml:space="preserve">使用材料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</si>
  <si>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</si>
  <si>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</si>
  <si>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</si>
  <si>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</si>
  <si>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</si>
  <si>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</si>
  <si>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ﾌﾟﾗｲﾏｰ</t>
  </si>
  <si>
    <t xml:space="preserve">ナルファルトプライマー</t>
  </si>
  <si>
    <t xml:space="preserve">10kg缶</t>
  </si>
  <si>
    <t xml:space="preserve">缶</t>
  </si>
  <si>
    <t xml:space="preserve">0.2kg/㎡</t>
  </si>
  <si>
    <t xml:space="preserve">算入不要</t>
  </si>
  <si>
    <t xml:space="preserve">バインダー</t>
  </si>
  <si>
    <t xml:space="preserve">ナルファルトWP-S</t>
  </si>
  <si>
    <t xml:space="preserve">18kgﾎﾟﾘﾍﾟｰﾙ缶</t>
  </si>
  <si>
    <t xml:space="preserve">0.4kg/㎡</t>
  </si>
  <si>
    <t xml:space="preserve">露出仕上げ材</t>
  </si>
  <si>
    <t xml:space="preserve">NWW-R01-HPの仕上</t>
  </si>
  <si>
    <t xml:space="preserve">高耐久トップ</t>
  </si>
  <si>
    <t xml:space="preserve">ﾅﾙﾌｧﾙﾄﾄｯﾌﾟ_ﾊｰﾄﾞP</t>
  </si>
  <si>
    <t xml:space="preserve">20kgﾍﾟｰﾙ缶</t>
  </si>
  <si>
    <t xml:space="preserve">※0.5ｋｇ/㎡</t>
  </si>
  <si>
    <t xml:space="preserve">仕様別に選択</t>
  </si>
  <si>
    <t xml:space="preserve">NWW-R01-HSの仕上げ</t>
  </si>
  <si>
    <t xml:space="preserve">ﾅﾙﾌｧﾙﾄﾄｯﾌﾟ_ﾊｰﾄﾞS</t>
  </si>
  <si>
    <t xml:space="preserve">※0.8ｋｇ/㎡</t>
  </si>
  <si>
    <t xml:space="preserve">NWW-R01-SSの仕上</t>
  </si>
  <si>
    <t xml:space="preserve">遮熱トップ　軽歩行</t>
  </si>
  <si>
    <t xml:space="preserve">ナルファルトトップー遮熱S</t>
  </si>
  <si>
    <t xml:space="preserve">20kg石油缶</t>
  </si>
  <si>
    <t xml:space="preserve">※　1kg/㎡</t>
  </si>
  <si>
    <t xml:space="preserve">NWW-R01-SPの仕上</t>
  </si>
  <si>
    <t xml:space="preserve">遮熱トップ　非歩行</t>
  </si>
  <si>
    <t xml:space="preserve">ナルファルトトップー遮熱P</t>
  </si>
  <si>
    <t xml:space="preserve">15kg石油缶</t>
  </si>
  <si>
    <t xml:space="preserve">NWW-R01-SHの仕上</t>
  </si>
  <si>
    <t xml:space="preserve">高耐久遮熱</t>
  </si>
  <si>
    <t xml:space="preserve">※　0.5kg/㎡</t>
  </si>
  <si>
    <t xml:space="preserve">両方必要です</t>
  </si>
  <si>
    <t xml:space="preserve">クールトップ＃３００Si</t>
  </si>
  <si>
    <t xml:space="preserve">16kg石油缶</t>
  </si>
  <si>
    <t xml:space="preserve">※ 0.3ｋｇ/㎡</t>
  </si>
  <si>
    <t xml:space="preserve">材料費計</t>
  </si>
  <si>
    <t xml:space="preserve">積算は概算です。　施工に当たっては不足分は追加手配してください。</t>
  </si>
  <si>
    <t xml:space="preserve">材料単価</t>
  </si>
  <si>
    <t xml:space="preserve">円/㎡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</si>
</sst>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_ "/>
    <numFmt numFmtId="167" formatCode="[$-411]#,##0;[RED]\-#,##0"/>
    <numFmt numFmtId="168" formatCode="0.0_ "/>
    <numFmt numFmtId="169" formatCode="General"/>
  </numFmts>
  <fonts count="8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CCFFCC"/>
        <bgColor rgb="FFCCFFFF"/>
      </patternFill>
    </fill>
    <fill>
      <patternFill patternType="solid">
        <fgColor rgb="FFFFFF66"/>
        <bgColor rgb="FFFFFF99"/>
      </patternFill>
    </fill>
    <fill>
      <patternFill patternType="solid">
        <fgColor rgb="FFC0C0C0"/>
        <bgColor rgb="FFCCCCFF"/>
      </patternFill>
    </fill>
    <fill>
      <patternFill patternType="solid">
        <fgColor rgb="FFFBE5D6"/>
        <bgColor rgb="FFFFFFFF"/>
      </patternFill>
    </fill>
    <fill>
      <patternFill patternType="solid">
        <fgColor rgb="FFFFCC99"/>
        <bgColor rgb="FFFBE5D6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5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6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6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4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1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1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4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2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4" borderId="2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N2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29" activeCellId="0" sqref="B29"/>
    </sheetView>
  </sheetViews>
  <sheetFormatPr defaultRowHeight="13.5" zeroHeight="false" outlineLevelRow="0" outlineLevelCol="0"/>
  <cols>
    <col collapsed="false" customWidth="true" hidden="false" outlineLevel="0" max="1" min="1" style="1" width="2.13"/>
    <col collapsed="false" customWidth="true" hidden="false" outlineLevel="0" max="2" min="2" style="1" width="13.5"/>
    <col collapsed="false" customWidth="true" hidden="false" outlineLevel="0" max="3" min="3" style="2" width="22.38"/>
    <col collapsed="false" customWidth="true" hidden="false" outlineLevel="0" max="4" min="4" style="1" width="19.51"/>
    <col collapsed="false" customWidth="true" hidden="false" outlineLevel="0" max="5" min="5" style="1" width="26.38"/>
    <col collapsed="false" customWidth="true" hidden="false" outlineLevel="0" max="6" min="6" style="2" width="16.5"/>
    <col collapsed="false" customWidth="true" hidden="false" outlineLevel="0" max="7" min="7" style="1" width="3.75"/>
    <col collapsed="false" customWidth="true" hidden="false" outlineLevel="0" max="8" min="8" style="1" width="11.88"/>
    <col collapsed="false" customWidth="true" hidden="false" outlineLevel="0" max="9" min="9" style="1" width="14.5"/>
    <col collapsed="false" customWidth="true" hidden="false" outlineLevel="0" max="10" min="10" style="1" width="12.12"/>
    <col collapsed="false" customWidth="true" hidden="false" outlineLevel="0" max="11" min="11" style="1" width="11.88"/>
    <col collapsed="false" customWidth="true" hidden="false" outlineLevel="0" max="13" min="12" style="1" width="13.12"/>
    <col collapsed="false" customWidth="true" hidden="false" outlineLevel="0" max="14" min="14" style="1" width="15.38"/>
    <col collapsed="false" customWidth="true" hidden="false" outlineLevel="0" max="1025" min="15" style="1" width="9"/>
  </cols>
  <sheetData>
    <row r="4" customFormat="false" ht="18" hidden="false" customHeight="true" outlineLevel="0" collapsed="false">
      <c r="B4" s="3" t="s">
        <v>0</v>
      </c>
      <c r="C4" s="4"/>
      <c r="D4" s="5"/>
      <c r="E4" s="5"/>
      <c r="F4" s="6"/>
      <c r="G4" s="5"/>
      <c r="H4" s="5"/>
    </row>
    <row r="5" customFormat="false" ht="27" hidden="false" customHeight="true" outlineLevel="0" collapsed="false"/>
    <row r="6" customFormat="false" ht="17.25" hidden="false" customHeight="true" outlineLevel="0" collapsed="false">
      <c r="A6" s="1" t="s">
        <v>1</v>
      </c>
      <c r="B6" s="1" t="s">
        <v>2</v>
      </c>
      <c r="E6" s="7" t="s">
        <v>3</v>
      </c>
      <c r="F6" s="1"/>
      <c r="G6" s="2"/>
      <c r="H6" s="8" t="s">
        <v>4</v>
      </c>
    </row>
    <row r="7" customFormat="false" ht="21" hidden="false" customHeight="true" outlineLevel="0" collapsed="false">
      <c r="E7" s="9" t="s">
        <v>5</v>
      </c>
      <c r="F7" s="10" t="s">
        <v>6</v>
      </c>
      <c r="G7" s="11" t="s">
        <v>7</v>
      </c>
      <c r="H7" s="12" t="n">
        <v>1000</v>
      </c>
    </row>
    <row r="8" customFormat="false" ht="21" hidden="false" customHeight="true" outlineLevel="0" collapsed="false">
      <c r="E8" s="9" t="s">
        <v>8</v>
      </c>
      <c r="F8" s="10" t="s">
        <v>9</v>
      </c>
      <c r="G8" s="11" t="s">
        <v>7</v>
      </c>
      <c r="H8" s="12" t="n">
        <v>400</v>
      </c>
    </row>
    <row r="9" customFormat="false" ht="21" hidden="false" customHeight="true" outlineLevel="0" collapsed="false">
      <c r="E9" s="9" t="s">
        <v>10</v>
      </c>
      <c r="F9" s="10" t="s">
        <v>11</v>
      </c>
      <c r="G9" s="11" t="s">
        <v>7</v>
      </c>
      <c r="H9" s="12"/>
    </row>
    <row r="10" customFormat="false" ht="21" hidden="false" customHeight="true" outlineLevel="0" collapsed="false">
      <c r="E10" s="13" t="s">
        <v>12</v>
      </c>
      <c r="F10" s="14" t="s">
        <v>13</v>
      </c>
      <c r="G10" s="11" t="s">
        <v>7</v>
      </c>
      <c r="H10" s="15" t="n">
        <f aca="false">H7+H8+H9</f>
        <v>1400</v>
      </c>
    </row>
    <row r="11" customFormat="false" ht="13.5" hidden="false" customHeight="false" outlineLevel="0" collapsed="false">
      <c r="F11" s="1"/>
      <c r="G11" s="2"/>
    </row>
    <row r="12" customFormat="false" ht="30.75" hidden="false" customHeight="true" outlineLevel="0" collapsed="false">
      <c r="A12" s="1" t="s">
        <v>14</v>
      </c>
      <c r="B12" s="1" t="s">
        <v>15</v>
      </c>
      <c r="E12" s="7" t="s">
        <v>16</v>
      </c>
      <c r="F12" s="1"/>
      <c r="G12" s="2"/>
      <c r="H12" s="16"/>
      <c r="I12" s="8" t="s">
        <v>17</v>
      </c>
    </row>
    <row r="13" customFormat="false" ht="21" hidden="false" customHeight="true" outlineLevel="0" collapsed="false">
      <c r="B13" s="16" t="s">
        <v>18</v>
      </c>
      <c r="C13" s="16" t="s">
        <v>19</v>
      </c>
      <c r="D13" s="16"/>
      <c r="E13" s="16" t="s">
        <v>20</v>
      </c>
      <c r="F13" s="16" t="s">
        <v>21</v>
      </c>
      <c r="G13" s="11"/>
      <c r="H13" s="17"/>
      <c r="I13" s="18" t="s">
        <v>22</v>
      </c>
      <c r="J13" s="19" t="s">
        <v>23</v>
      </c>
      <c r="K13" s="20" t="s">
        <v>24</v>
      </c>
      <c r="L13" s="21" t="s">
        <v>25</v>
      </c>
      <c r="M13" s="21"/>
      <c r="N13" s="16" t="s">
        <v>26</v>
      </c>
    </row>
    <row r="14" customFormat="false" ht="18" hidden="false" customHeight="true" outlineLevel="0" collapsed="false">
      <c r="B14" s="22" t="s">
        <v>27</v>
      </c>
      <c r="C14" s="23"/>
      <c r="D14" s="24"/>
      <c r="E14" s="25" t="s">
        <v>28</v>
      </c>
      <c r="F14" s="24" t="s">
        <v>29</v>
      </c>
      <c r="G14" s="11" t="s">
        <v>30</v>
      </c>
      <c r="H14" s="26" t="n">
        <f aca="false">H10*0.2/10</f>
        <v>28</v>
      </c>
      <c r="I14" s="27" t="n">
        <f aca="false">ROUNDUP(H14,0)</f>
        <v>28</v>
      </c>
      <c r="J14" s="19" t="s">
        <v>31</v>
      </c>
      <c r="K14" s="28"/>
      <c r="L14" s="29" t="s">
        <v>32</v>
      </c>
      <c r="M14" s="29"/>
      <c r="N14" s="9"/>
    </row>
    <row r="15" customFormat="false" ht="22.5" hidden="false" customHeight="true" outlineLevel="0" collapsed="false">
      <c r="B15" s="22" t="s">
        <v>33</v>
      </c>
      <c r="C15" s="23"/>
      <c r="D15" s="16"/>
      <c r="E15" s="30" t="s">
        <v>34</v>
      </c>
      <c r="F15" s="31" t="s">
        <v>35</v>
      </c>
      <c r="G15" s="11" t="s">
        <v>30</v>
      </c>
      <c r="H15" s="32" t="n">
        <f aca="false">H10*0.4/18</f>
        <v>31.1111111111111</v>
      </c>
      <c r="I15" s="33" t="n">
        <f aca="false">ROUNDUP(H15,0)</f>
        <v>32</v>
      </c>
      <c r="J15" s="34" t="s">
        <v>36</v>
      </c>
      <c r="K15" s="35"/>
      <c r="L15" s="35" t="n">
        <f aca="false">I15*K15</f>
        <v>0</v>
      </c>
      <c r="M15" s="35"/>
      <c r="N15" s="36"/>
    </row>
    <row r="16" customFormat="false" ht="22.5" hidden="false" customHeight="true" outlineLevel="0" collapsed="false">
      <c r="B16" s="23" t="s">
        <v>37</v>
      </c>
      <c r="C16" s="24" t="s">
        <v>38</v>
      </c>
      <c r="D16" s="23" t="s">
        <v>39</v>
      </c>
      <c r="E16" s="37" t="s">
        <v>40</v>
      </c>
      <c r="F16" s="16" t="s">
        <v>41</v>
      </c>
      <c r="G16" s="11" t="s">
        <v>30</v>
      </c>
      <c r="H16" s="38" t="n">
        <f aca="false">H10*0.5/20</f>
        <v>35</v>
      </c>
      <c r="I16" s="33" t="n">
        <f aca="false">ROUNDUP(H16,0)</f>
        <v>35</v>
      </c>
      <c r="J16" s="19" t="s">
        <v>42</v>
      </c>
      <c r="K16" s="39"/>
      <c r="L16" s="39" t="n">
        <f aca="false">I16*K16</f>
        <v>0</v>
      </c>
      <c r="M16" s="40"/>
      <c r="N16" s="23" t="s">
        <v>43</v>
      </c>
    </row>
    <row r="17" customFormat="false" ht="22.5" hidden="false" customHeight="true" outlineLevel="0" collapsed="false">
      <c r="B17" s="23"/>
      <c r="C17" s="41" t="s">
        <v>44</v>
      </c>
      <c r="D17" s="23"/>
      <c r="E17" s="37" t="s">
        <v>45</v>
      </c>
      <c r="F17" s="16" t="s">
        <v>41</v>
      </c>
      <c r="G17" s="11" t="s">
        <v>30</v>
      </c>
      <c r="H17" s="38" t="n">
        <f aca="false">H10*0.8/20</f>
        <v>56</v>
      </c>
      <c r="I17" s="33" t="n">
        <f aca="false">ROUNDUP(H17,0)</f>
        <v>56</v>
      </c>
      <c r="J17" s="19" t="s">
        <v>46</v>
      </c>
      <c r="K17" s="39"/>
      <c r="L17" s="39" t="n">
        <f aca="false">I17*K17</f>
        <v>0</v>
      </c>
      <c r="M17" s="42"/>
      <c r="N17" s="23"/>
    </row>
    <row r="18" customFormat="false" ht="22.5" hidden="false" customHeight="true" outlineLevel="0" collapsed="false">
      <c r="B18" s="23"/>
      <c r="C18" s="16" t="s">
        <v>47</v>
      </c>
      <c r="D18" s="16" t="s">
        <v>48</v>
      </c>
      <c r="E18" s="37" t="s">
        <v>49</v>
      </c>
      <c r="F18" s="16" t="s">
        <v>50</v>
      </c>
      <c r="G18" s="11" t="s">
        <v>30</v>
      </c>
      <c r="H18" s="43" t="n">
        <f aca="false">H10*1/20</f>
        <v>70</v>
      </c>
      <c r="I18" s="44" t="n">
        <f aca="false">ROUNDUP(H18,0)</f>
        <v>70</v>
      </c>
      <c r="J18" s="19" t="s">
        <v>51</v>
      </c>
      <c r="K18" s="39"/>
      <c r="L18" s="39"/>
      <c r="M18" s="42"/>
      <c r="N18" s="23"/>
    </row>
    <row r="19" customFormat="false" ht="22.5" hidden="false" customHeight="true" outlineLevel="0" collapsed="false">
      <c r="B19" s="23"/>
      <c r="C19" s="24" t="s">
        <v>52</v>
      </c>
      <c r="D19" s="24" t="s">
        <v>53</v>
      </c>
      <c r="E19" s="25" t="s">
        <v>54</v>
      </c>
      <c r="F19" s="45" t="s">
        <v>55</v>
      </c>
      <c r="G19" s="46" t="s">
        <v>30</v>
      </c>
      <c r="H19" s="47" t="n">
        <f aca="false">H10*0.5/15</f>
        <v>46.6666666666667</v>
      </c>
      <c r="I19" s="48" t="n">
        <f aca="false">ROUNDUP(H19,0)</f>
        <v>47</v>
      </c>
      <c r="J19" s="49" t="s">
        <v>42</v>
      </c>
      <c r="K19" s="50"/>
      <c r="L19" s="50"/>
      <c r="M19" s="42"/>
      <c r="N19" s="23"/>
    </row>
    <row r="20" customFormat="false" ht="16.9" hidden="false" customHeight="true" outlineLevel="0" collapsed="false">
      <c r="B20" s="23"/>
      <c r="C20" s="51" t="s">
        <v>56</v>
      </c>
      <c r="D20" s="52" t="s">
        <v>57</v>
      </c>
      <c r="E20" s="53" t="s">
        <v>40</v>
      </c>
      <c r="F20" s="54" t="s">
        <v>41</v>
      </c>
      <c r="G20" s="55" t="s">
        <v>30</v>
      </c>
      <c r="H20" s="56" t="n">
        <f aca="false">H10*0.5/20</f>
        <v>35</v>
      </c>
      <c r="I20" s="57" t="n">
        <f aca="false">ROUNDUP(H20,0)</f>
        <v>35</v>
      </c>
      <c r="J20" s="58" t="s">
        <v>58</v>
      </c>
      <c r="K20" s="59"/>
      <c r="L20" s="60" t="n">
        <f aca="false">I20*K20</f>
        <v>0</v>
      </c>
      <c r="M20" s="11" t="s">
        <v>59</v>
      </c>
      <c r="N20" s="23"/>
    </row>
    <row r="21" customFormat="false" ht="16.9" hidden="false" customHeight="true" outlineLevel="0" collapsed="false">
      <c r="B21" s="23"/>
      <c r="C21" s="51"/>
      <c r="D21" s="52"/>
      <c r="E21" s="61" t="s">
        <v>60</v>
      </c>
      <c r="F21" s="62" t="s">
        <v>61</v>
      </c>
      <c r="G21" s="63" t="s">
        <v>30</v>
      </c>
      <c r="H21" s="64" t="n">
        <f aca="false">H10*0.3/16</f>
        <v>26.25</v>
      </c>
      <c r="I21" s="65" t="n">
        <f aca="false">ROUNDUP(H21,0)</f>
        <v>27</v>
      </c>
      <c r="J21" s="66" t="s">
        <v>62</v>
      </c>
      <c r="K21" s="67"/>
      <c r="L21" s="68" t="n">
        <f aca="false">I21*K21</f>
        <v>0</v>
      </c>
      <c r="M21" s="11"/>
      <c r="N21" s="23"/>
    </row>
    <row r="22" customFormat="false" ht="17.25" hidden="false" customHeight="true" outlineLevel="0" collapsed="false">
      <c r="K22" s="69" t="s">
        <v>63</v>
      </c>
      <c r="L22" s="70" t="n">
        <f aca="false">SUM(L14:L21)</f>
        <v>0</v>
      </c>
      <c r="M22" s="71"/>
    </row>
    <row r="23" customFormat="false" ht="17.25" hidden="false" customHeight="true" outlineLevel="0" collapsed="false">
      <c r="D23" s="1" t="s">
        <v>64</v>
      </c>
      <c r="K23" s="72" t="s">
        <v>65</v>
      </c>
      <c r="L23" s="73" t="n">
        <f aca="false">L22/H10</f>
        <v>0</v>
      </c>
      <c r="M23" s="71"/>
      <c r="N23" s="1" t="s">
        <v>66</v>
      </c>
    </row>
  </sheetData>
  <mergeCells count="6">
    <mergeCell ref="B16:B21"/>
    <mergeCell ref="D16:D17"/>
    <mergeCell ref="N16:N21"/>
    <mergeCell ref="C20:C21"/>
    <mergeCell ref="D20:D21"/>
    <mergeCell ref="M20:M21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2014-12-25T06:00:48Z</dcterms:created>
  <dc:creator>石原春雄</dc:creator>
  <dc:description/>
  <dc:language>ja-JP</dc:language>
  <cp:lastModifiedBy/>
  <dcterms:modified xsi:type="dcterms:W3CDTF">2020-03-13T18:11:36Z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