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シングル回復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<sst xmlns="http://schemas.openxmlformats.org/spreadsheetml/2006/main" count="48" uniqueCount="43">
  <si>
    <t xml:space="preserve">材料数量計算書</t>
  </si>
  <si>
    <t xml:space="preserve">適用工法</t>
  </si>
  <si>
    <t xml:space="preserve">シングル葺き屋根　防水機能回復</t>
  </si>
  <si>
    <t xml:space="preserve">NWW-K01-TS,-HP,-SP</t>
  </si>
  <si>
    <t xml:space="preserve">1）</t>
  </si>
  <si>
    <t xml:space="preserve">施工数量</t>
  </si>
  <si>
    <t xml:space="preserve">施工面積</t>
  </si>
  <si>
    <t xml:space="preserve">㎡</t>
  </si>
  <si>
    <t xml:space="preserve">2）</t>
  </si>
  <si>
    <t xml:space="preserve">材料計算</t>
  </si>
  <si>
    <t xml:space="preserve">分類</t>
  </si>
  <si>
    <t xml:space="preserve">使用材料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</si>
  <si>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</si>
  <si>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</si>
  <si>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</si>
  <si>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</si>
  <si>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</si>
  <si>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</si>
  <si>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防水材料</t>
  </si>
  <si>
    <t xml:space="preserve">ナルファルトＷＰ</t>
  </si>
  <si>
    <t xml:space="preserve">18kgﾎﾟﾘﾍﾟｰﾙ缶</t>
  </si>
  <si>
    <t xml:space="preserve">缶</t>
  </si>
  <si>
    <t xml:space="preserve">2kg/㎡</t>
  </si>
  <si>
    <t xml:space="preserve">どちらか選択</t>
  </si>
  <si>
    <t xml:space="preserve">(荷姿23kgの場合）</t>
  </si>
  <si>
    <t xml:space="preserve">23kgﾎﾟﾘﾍﾟｰﾙ缶</t>
  </si>
  <si>
    <t xml:space="preserve">硅砂トップ</t>
  </si>
  <si>
    <t xml:space="preserve">ナルファルトトップＳ</t>
  </si>
  <si>
    <t xml:space="preserve">20kg石油缶</t>
  </si>
  <si>
    <t xml:space="preserve">1kg/㎡</t>
  </si>
  <si>
    <t xml:space="preserve">どちらかを選択</t>
  </si>
  <si>
    <t xml:space="preserve">高耐久トップ</t>
  </si>
  <si>
    <t xml:space="preserve">ナルファルトﾄｯﾌﾟ_ﾊｰﾄﾞ</t>
  </si>
  <si>
    <t xml:space="preserve">20ｋｇ石油缶</t>
  </si>
  <si>
    <t xml:space="preserve">0.5kg/㎡</t>
  </si>
  <si>
    <t xml:space="preserve">遮熱トップ</t>
  </si>
  <si>
    <t xml:space="preserve">ナルファルトトップ-遮熱P</t>
  </si>
  <si>
    <t xml:space="preserve">15kg石油缶</t>
  </si>
  <si>
    <t xml:space="preserve">材料費計</t>
  </si>
  <si>
    <t xml:space="preserve">材料単価</t>
  </si>
  <si>
    <t xml:space="preserve">円/㎡</t>
  </si>
  <si>
    <t xml:space="preserve">※1．シールを打ちかえる場合は、別途積算に願います。</t>
  </si>
  <si>
    <t xml:space="preserve">※2．施工に当たっては、標準施工要領に準拠してください。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</si>
</sst>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-411]GGGE\年MM\月DD\日"/>
    <numFmt numFmtId="166" formatCode="[$-411]#,##0;[RED]\-#,##0"/>
    <numFmt numFmtId="167" formatCode="0_ 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2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4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4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1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4" borderId="1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5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4" borderId="16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8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8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4" borderId="19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L21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D49" activeCellId="0" sqref="D49"/>
    </sheetView>
  </sheetViews>
  <sheetFormatPr defaultRowHeight="13.5" zeroHeight="false" outlineLevelRow="0" outlineLevelCol="0"/>
  <cols>
    <col collapsed="false" customWidth="true" hidden="false" outlineLevel="0" max="1" min="1" style="1" width="2.5"/>
    <col collapsed="false" customWidth="true" hidden="false" outlineLevel="0" max="2" min="2" style="1" width="17.62"/>
    <col collapsed="false" customWidth="true" hidden="false" outlineLevel="0" max="3" min="3" style="1" width="26.51"/>
    <col collapsed="false" customWidth="true" hidden="false" outlineLevel="0" max="4" min="4" style="1" width="14.26"/>
    <col collapsed="false" customWidth="true" hidden="false" outlineLevel="0" max="5" min="5" style="2" width="3.37"/>
    <col collapsed="false" customWidth="true" hidden="false" outlineLevel="0" max="6" min="6" style="1" width="15.38"/>
    <col collapsed="false" customWidth="true" hidden="false" outlineLevel="0" max="7" min="7" style="1" width="9"/>
    <col collapsed="false" customWidth="true" hidden="false" outlineLevel="0" max="8" min="8" style="1" width="12.12"/>
    <col collapsed="false" customWidth="true" hidden="false" outlineLevel="0" max="9" min="9" style="1" width="12.62"/>
    <col collapsed="false" customWidth="true" hidden="false" outlineLevel="0" max="10" min="10" style="1" width="15.12"/>
    <col collapsed="false" customWidth="true" hidden="false" outlineLevel="0" max="11" min="11" style="1" width="15.38"/>
    <col collapsed="false" customWidth="true" hidden="false" outlineLevel="0" max="12" min="12" style="1" width="8.76"/>
    <col collapsed="false" customWidth="true" hidden="false" outlineLevel="0" max="1025" min="13" style="1" width="9"/>
  </cols>
  <sheetData>
    <row r="4" customFormat="false" ht="13.5" hidden="false" customHeight="false" outlineLevel="0" collapsed="false">
      <c r="J4" s="3" t="n">
        <f aca="true">NOW()</f>
        <v>44643.9467344097</v>
      </c>
      <c r="K4" s="3"/>
      <c r="L4" s="3"/>
    </row>
    <row r="5" customFormat="false" ht="20.25" hidden="false" customHeight="true" outlineLevel="0" collapsed="false">
      <c r="A5" s="4"/>
      <c r="B5" s="5"/>
      <c r="C5" s="5"/>
      <c r="D5" s="5"/>
      <c r="F5" s="4" t="s">
        <v>0</v>
      </c>
    </row>
    <row r="6" customFormat="false" ht="14.25" hidden="false" customHeight="false" outlineLevel="0" collapsed="false">
      <c r="B6" s="1" t="s">
        <v>1</v>
      </c>
      <c r="C6" s="6" t="s">
        <v>2</v>
      </c>
      <c r="E6" s="7"/>
      <c r="F6" s="8" t="s">
        <v>3</v>
      </c>
      <c r="G6" s="8"/>
    </row>
    <row r="7" customFormat="false" ht="14.25" hidden="false" customHeight="false" outlineLevel="0" collapsed="false">
      <c r="C7" s="6"/>
      <c r="E7" s="7"/>
      <c r="F7" s="8"/>
      <c r="G7" s="8"/>
    </row>
    <row r="8" customFormat="false" ht="46.5" hidden="false" customHeight="true" outlineLevel="0" collapsed="false">
      <c r="A8" s="1" t="s">
        <v>4</v>
      </c>
      <c r="B8" s="1" t="s">
        <v>5</v>
      </c>
      <c r="C8" s="9" t="s">
        <v>6</v>
      </c>
      <c r="D8" s="9"/>
      <c r="E8" s="10" t="s">
        <v>7</v>
      </c>
      <c r="F8" s="11" t="n">
        <v>1000</v>
      </c>
    </row>
    <row r="9" s="1" customFormat="true" ht="13.5" hidden="false" customHeight="false" outlineLevel="0" collapsed="false">
      <c r="A9" s="1" t="s">
        <v>8</v>
      </c>
      <c r="B9" s="1" t="s">
        <v>9</v>
      </c>
      <c r="C9" s="12"/>
    </row>
    <row r="10" customFormat="false" ht="13.5" hidden="false" customHeight="false" outlineLevel="0" collapsed="false">
      <c r="B10" s="9" t="s">
        <v>10</v>
      </c>
      <c r="C10" s="9" t="s">
        <v>11</v>
      </c>
      <c r="D10" s="9" t="s">
        <v>12</v>
      </c>
      <c r="E10" s="10"/>
      <c r="F10" s="13" t="s">
        <v>13</v>
      </c>
      <c r="G10" s="9" t="s">
        <v>14</v>
      </c>
      <c r="H10" s="14" t="s">
        <v>15</v>
      </c>
      <c r="I10" s="15" t="s">
        <v>16</v>
      </c>
      <c r="J10" s="9" t="s">
        <v>17</v>
      </c>
    </row>
    <row r="11" customFormat="false" ht="45.75" hidden="false" customHeight="true" outlineLevel="0" collapsed="false">
      <c r="B11" s="16" t="s">
        <v>18</v>
      </c>
      <c r="C11" s="17" t="s">
        <v>19</v>
      </c>
      <c r="D11" s="18" t="s">
        <v>20</v>
      </c>
      <c r="E11" s="19" t="s">
        <v>21</v>
      </c>
      <c r="F11" s="20" t="n">
        <f aca="false">ROUNDUP(F8*2/18,0)</f>
        <v>112</v>
      </c>
      <c r="G11" s="21" t="s">
        <v>22</v>
      </c>
      <c r="H11" s="22"/>
      <c r="I11" s="23" t="n">
        <f aca="false">F11*H11</f>
        <v>0</v>
      </c>
      <c r="J11" s="9" t="s">
        <v>23</v>
      </c>
    </row>
    <row r="12" customFormat="false" ht="30.75" hidden="false" customHeight="true" outlineLevel="0" collapsed="false">
      <c r="B12" s="24" t="s">
        <v>24</v>
      </c>
      <c r="C12" s="17"/>
      <c r="D12" s="24" t="s">
        <v>25</v>
      </c>
      <c r="E12" s="10" t="s">
        <v>21</v>
      </c>
      <c r="F12" s="25" t="n">
        <f aca="false">ROUNDUP(F8*2/23,0)</f>
        <v>87</v>
      </c>
      <c r="G12" s="26"/>
      <c r="H12" s="22"/>
      <c r="I12" s="23" t="n">
        <f aca="false">F12*H12</f>
        <v>0</v>
      </c>
      <c r="J12" s="9"/>
    </row>
    <row r="13" customFormat="false" ht="27" hidden="false" customHeight="true" outlineLevel="0" collapsed="false">
      <c r="B13" s="27" t="s">
        <v>26</v>
      </c>
      <c r="C13" s="28" t="s">
        <v>27</v>
      </c>
      <c r="D13" s="29" t="s">
        <v>28</v>
      </c>
      <c r="E13" s="29" t="s">
        <v>21</v>
      </c>
      <c r="F13" s="30" t="n">
        <f aca="false">ROUNDUP(F8*1/20,0)</f>
        <v>50</v>
      </c>
      <c r="G13" s="31" t="s">
        <v>29</v>
      </c>
      <c r="H13" s="32"/>
      <c r="I13" s="33" t="n">
        <f aca="false">F13*H13</f>
        <v>0</v>
      </c>
      <c r="J13" s="34" t="s">
        <v>30</v>
      </c>
    </row>
    <row r="14" customFormat="false" ht="27" hidden="false" customHeight="true" outlineLevel="0" collapsed="false">
      <c r="B14" s="35" t="s">
        <v>31</v>
      </c>
      <c r="C14" s="36" t="s">
        <v>32</v>
      </c>
      <c r="D14" s="37" t="s">
        <v>33</v>
      </c>
      <c r="E14" s="37" t="s">
        <v>21</v>
      </c>
      <c r="F14" s="38" t="n">
        <f aca="false">ROUNDUP(F8*0.5/20,0)</f>
        <v>25</v>
      </c>
      <c r="G14" s="39" t="s">
        <v>34</v>
      </c>
      <c r="H14" s="40"/>
      <c r="I14" s="41" t="n">
        <f aca="false">F14*H14</f>
        <v>0</v>
      </c>
      <c r="J14" s="34"/>
    </row>
    <row r="15" customFormat="false" ht="27" hidden="false" customHeight="true" outlineLevel="0" collapsed="false">
      <c r="B15" s="42" t="s">
        <v>35</v>
      </c>
      <c r="C15" s="43" t="s">
        <v>36</v>
      </c>
      <c r="D15" s="44" t="s">
        <v>37</v>
      </c>
      <c r="E15" s="44" t="s">
        <v>21</v>
      </c>
      <c r="F15" s="45" t="n">
        <f aca="false">ROUNDUP(F8*0.5/15,0)</f>
        <v>34</v>
      </c>
      <c r="G15" s="46" t="s">
        <v>34</v>
      </c>
      <c r="H15" s="47"/>
      <c r="I15" s="48" t="n">
        <f aca="false">F15*H15</f>
        <v>0</v>
      </c>
      <c r="J15" s="34"/>
    </row>
    <row r="16" customFormat="false" ht="32.25" hidden="false" customHeight="true" outlineLevel="0" collapsed="false">
      <c r="H16" s="49" t="s">
        <v>38</v>
      </c>
      <c r="I16" s="50" t="n">
        <f aca="false">SUM(I11:I15)</f>
        <v>0</v>
      </c>
    </row>
    <row r="17" customFormat="false" ht="21" hidden="false" customHeight="true" outlineLevel="0" collapsed="false">
      <c r="H17" s="51" t="s">
        <v>39</v>
      </c>
      <c r="I17" s="52" t="n">
        <f aca="false">I16/F8</f>
        <v>0</v>
      </c>
      <c r="J17" s="1" t="s">
        <v>40</v>
      </c>
    </row>
    <row r="20" customFormat="false" ht="13.5" hidden="false" customHeight="false" outlineLevel="0" collapsed="false">
      <c r="B20" s="1" t="s">
        <v>41</v>
      </c>
    </row>
    <row r="21" customFormat="false" ht="13.5" hidden="false" customHeight="false" outlineLevel="0" collapsed="false">
      <c r="B21" s="1" t="s">
        <v>42</v>
      </c>
    </row>
  </sheetData>
  <mergeCells count="4">
    <mergeCell ref="J4:L4"/>
    <mergeCell ref="C8:D8"/>
    <mergeCell ref="J11:J12"/>
    <mergeCell ref="J13:J1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Roman,標準"&amp;12&amp;A</oddHeader>
    <oddFooter>&amp;C&amp;"Times New Roman,標準"&amp;12ページ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2022-03-23T22:43:22Z</dcterms:modified>
  <cp:revision>16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